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0.3\redirection\ajasek\Documents\AJasek\2024-383 LODOWISKO\Wykonawca_LODOWISKO_AJK\"/>
    </mc:Choice>
  </mc:AlternateContent>
  <xr:revisionPtr revIDLastSave="0" documentId="13_ncr:1_{AEAA848F-6EB9-4A02-86FE-933AC73793E4}" xr6:coauthVersionLast="47" xr6:coauthVersionMax="47" xr10:uidLastSave="{00000000-0000-0000-0000-000000000000}"/>
  <bookViews>
    <workbookView xWindow="-109" yWindow="-109" windowWidth="26301" windowHeight="14305" xr2:uid="{C9AFAF0D-5B56-4AD8-B508-52D8C718C08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F42" i="1"/>
  <c r="E47" i="1"/>
  <c r="F40" i="1"/>
  <c r="F34" i="1"/>
  <c r="H34" i="1" s="1"/>
  <c r="I34" i="1" s="1"/>
  <c r="F28" i="1"/>
  <c r="H28" i="1" s="1"/>
  <c r="I28" i="1" s="1"/>
  <c r="F18" i="1"/>
  <c r="H18" i="1" s="1"/>
  <c r="F10" i="1"/>
  <c r="H42" i="1" l="1"/>
  <c r="I42" i="1" s="1"/>
  <c r="H10" i="1"/>
  <c r="I10" i="1" s="1"/>
  <c r="I18" i="1"/>
  <c r="H40" i="1"/>
  <c r="I40" i="1" s="1"/>
  <c r="I47" i="1" l="1"/>
</calcChain>
</file>

<file path=xl/sharedStrings.xml><?xml version="1.0" encoding="utf-8"?>
<sst xmlns="http://schemas.openxmlformats.org/spreadsheetml/2006/main" count="95" uniqueCount="88">
  <si>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</si>
  <si>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</si>
  <si>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</si>
  <si>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</si>
  <si>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</si>
  <si>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NAZWA ETAPU ROZLICZENIOWEGO</t>
  </si>
  <si>
    <t xml:space="preserve">Max wskaźnik % </t>
  </si>
  <si>
    <t>Wskaźnik % Wykonawcy</t>
  </si>
  <si>
    <t>Kwota netto PLN</t>
  </si>
  <si>
    <t>stawka VAT</t>
  </si>
  <si>
    <t>Podatek VAT</t>
  </si>
  <si>
    <t>Kwota brutto PLN</t>
  </si>
  <si>
    <t>1.1.</t>
  </si>
  <si>
    <t>1.2.</t>
  </si>
  <si>
    <t>1.3.</t>
  </si>
  <si>
    <t>1.4.</t>
  </si>
  <si>
    <t>1.5.</t>
  </si>
  <si>
    <t>3.1.</t>
  </si>
  <si>
    <t>4.1.</t>
  </si>
  <si>
    <t>4.2.</t>
  </si>
  <si>
    <t>5.1.</t>
  </si>
  <si>
    <t>6.3.</t>
  </si>
  <si>
    <t>RAZEM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</si>
  <si>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</si>
  <si>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Uwaga: Wszystkie wprowadzone wartości muszą zostać zakrąglone do dwóch miejsc po przecinku!</t>
  </si>
  <si>
    <t>KOMÓKA E90 musi wynosić 100%</t>
  </si>
  <si>
    <t>Podany wskaźnik maksymalnej wartości danej pozycji TER nie może zostać przekroczony, jak również przekroczona nie może zostać suma całkowitej wartości wynagrodzenia Wykonawcy w ramach Umowy</t>
  </si>
  <si>
    <t>Pozycje wykazane pod poszczególnymi ETAPMI są minimalnym wymogiem 
do uwzględnienia w U-TER po podpisaniu umowy.</t>
  </si>
  <si>
    <t>BUDOWA WIELOFUNKCYJNEGO BOISKA Z FUNKCJĄ LODOWISKA</t>
  </si>
  <si>
    <t>KM1</t>
  </si>
  <si>
    <t>KM2</t>
  </si>
  <si>
    <t>KM3</t>
  </si>
  <si>
    <t>KM4</t>
  </si>
  <si>
    <t>KM5</t>
  </si>
  <si>
    <t>KM6</t>
  </si>
  <si>
    <t>NR KM</t>
  </si>
  <si>
    <t xml:space="preserve">Roboty przygotowawcze i organizacyjne, przygotowanie podłoża, wykonanie konstrukcji budynków, montaż kontenerów  </t>
  </si>
  <si>
    <t xml:space="preserve">Wykonanie wszystkich instalacji wraz z ich próbnym rozruchem </t>
  </si>
  <si>
    <t xml:space="preserve">Uzyskanie częściowego pozwolenia na użytkowanie obiektu umożliwiającego przekazanie obiektu do uruchomienia przez POSiR </t>
  </si>
  <si>
    <t xml:space="preserve">Uzyskanie końcowego pozwolenia na użytkowanie obiektu </t>
  </si>
  <si>
    <t xml:space="preserve">Wykonanie nasadzeń kompensacyjnych </t>
  </si>
  <si>
    <t>Wykończenie elementów zewnętrznych, montaż ogrodzenia, utwardzenia nawierzchni wraz z wykonaniem wszystkich pozostałych prac budowlanych przewidzianych w dokumentacji projektowej z wyłączeniem nasadzeń kompensacyjnych</t>
  </si>
  <si>
    <t>6.1</t>
  </si>
  <si>
    <t>6.2</t>
  </si>
  <si>
    <t>Podbudowa pod lodowisko</t>
  </si>
  <si>
    <t>Płyta lodowiska</t>
  </si>
  <si>
    <t>Uzyskanie ostatecznej decyzji o częściowym pozwoleniu na użytkowanie obiektu</t>
  </si>
  <si>
    <t>Uzyskanie ostatecznej decyzji o końcowym pozwoleniu na użytkowanie obiektu</t>
  </si>
  <si>
    <t>Przyłącza do budynków i sieć hydrantowa</t>
  </si>
  <si>
    <t>Zewnętrzna instalacja oświetleniowa</t>
  </si>
  <si>
    <t>Nasadzenia drzew</t>
  </si>
  <si>
    <t>Montaż kontenerów: kasy, sanitarny, sanitarno-socjalny i garaż</t>
  </si>
  <si>
    <t>Wysianie traw</t>
  </si>
  <si>
    <t>Oczyszczenie terenu, niwelacja i przygotowanie podłoża pod wykonanie nasadzeń i wysiew traw</t>
  </si>
  <si>
    <t>Nasdzenia traw ozdobnych</t>
  </si>
  <si>
    <t>Chodniki</t>
  </si>
  <si>
    <t>Krawężniki</t>
  </si>
  <si>
    <t>Przebudowa drogi dojazdowej (parkingu)</t>
  </si>
  <si>
    <t>Ogrodzenie wraz z furtką i bramą</t>
  </si>
  <si>
    <t>Instalacja klimatyzacji</t>
  </si>
  <si>
    <t>Instalacja wentylacji oraz ogrzewania</t>
  </si>
  <si>
    <t>Instalacja wodociągowa</t>
  </si>
  <si>
    <t>Instalacja sanitarna</t>
  </si>
  <si>
    <t>Instalacje niskoprądowe (instalacja strukturalna, instalacja monitoringu, system kontroli dostępu)</t>
  </si>
  <si>
    <t>Instalacja elektryczna</t>
  </si>
  <si>
    <t>Konstrukcja hali lodowiska z obudową</t>
  </si>
  <si>
    <t>Roboty przygotowawcze i rozbiórkowe, organizacja placu budowy</t>
  </si>
  <si>
    <t>Uporządkowanie terenów przyległych</t>
  </si>
  <si>
    <t>Wyposażenie sanitariatów</t>
  </si>
  <si>
    <t>Wyposażenie aneksu kuchennego</t>
  </si>
  <si>
    <t>Nawierzchnia boiska rekreacyjnego</t>
  </si>
  <si>
    <t>1.6.</t>
  </si>
  <si>
    <t>1.7.</t>
  </si>
  <si>
    <t>1.8.</t>
  </si>
  <si>
    <t>Wyposażenie obietku lodowiska</t>
  </si>
  <si>
    <t xml:space="preserve">Wyposażenie boiska rekreacyjnego </t>
  </si>
  <si>
    <t>3.2.</t>
  </si>
  <si>
    <t>3.3.</t>
  </si>
  <si>
    <t>3.4.</t>
  </si>
  <si>
    <t>3.5.</t>
  </si>
  <si>
    <t>4.3.</t>
  </si>
  <si>
    <t>4.4.</t>
  </si>
  <si>
    <t>4.5.</t>
  </si>
  <si>
    <t>6.4.</t>
  </si>
  <si>
    <t>Technologia obiektu lodowiska</t>
  </si>
  <si>
    <t>1.9.</t>
  </si>
  <si>
    <t>Hala lodowiska</t>
  </si>
  <si>
    <r>
      <t>Tabela Elementów Rozliczeniowych - Załącznik nr … do Oferty</t>
    </r>
    <r>
      <rPr>
        <b/>
        <sz val="20"/>
        <color rgb="FFFF0000"/>
        <rFont val="Arial Narrow"/>
        <family val="2"/>
        <charset val="238"/>
      </rPr>
      <t xml:space="preserve"> - v2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</si>
</sst>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b/>
      <sz val="20"/>
      <color rgb="FFFF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95">
    <xf numFmtId="0" fontId="0" fillId="0" borderId="0" xfId="0"/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0" fontId="7" fillId="0" borderId="16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0" fontId="9" fillId="0" borderId="22" xfId="2" applyNumberFormat="1" applyFont="1" applyFill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10" fontId="9" fillId="0" borderId="22" xfId="0" applyNumberFormat="1" applyFont="1" applyBorder="1" applyAlignment="1">
      <alignment horizontal="center" vertical="center"/>
    </xf>
    <xf numFmtId="49" fontId="10" fillId="0" borderId="22" xfId="0" applyNumberFormat="1" applyFont="1" applyBorder="1" applyAlignment="1">
      <alignment horizontal="left" vertical="center"/>
    </xf>
    <xf numFmtId="10" fontId="5" fillId="3" borderId="22" xfId="2" applyNumberFormat="1" applyFont="1" applyFill="1" applyBorder="1" applyAlignment="1">
      <alignment horizontal="center" vertical="center" wrapText="1"/>
    </xf>
    <xf numFmtId="10" fontId="5" fillId="4" borderId="22" xfId="2" applyNumberFormat="1" applyFont="1" applyFill="1" applyBorder="1" applyAlignment="1">
      <alignment horizontal="center" vertical="center" wrapText="1"/>
    </xf>
    <xf numFmtId="4" fontId="5" fillId="3" borderId="22" xfId="0" applyNumberFormat="1" applyFont="1" applyFill="1" applyBorder="1" applyAlignment="1">
      <alignment horizontal="center" vertical="center"/>
    </xf>
    <xf numFmtId="10" fontId="5" fillId="3" borderId="22" xfId="0" applyNumberFormat="1" applyFont="1" applyFill="1" applyBorder="1" applyAlignment="1">
      <alignment horizontal="center" vertical="center"/>
    </xf>
    <xf numFmtId="9" fontId="12" fillId="0" borderId="27" xfId="2" applyFont="1" applyBorder="1" applyAlignment="1">
      <alignment horizontal="center" vertical="center"/>
    </xf>
    <xf numFmtId="9" fontId="12" fillId="6" borderId="27" xfId="2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10" fontId="0" fillId="5" borderId="0" xfId="0" applyNumberFormat="1" applyFill="1" applyAlignment="1">
      <alignment horizontal="center" vertical="center" wrapText="1"/>
    </xf>
    <xf numFmtId="10" fontId="2" fillId="5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0" fillId="0" borderId="0" xfId="0" applyAlignment="1">
      <alignment vertical="center"/>
    </xf>
    <xf numFmtId="0" fontId="15" fillId="4" borderId="0" xfId="0" applyFont="1" applyFill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0" fontId="16" fillId="4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6" borderId="0" xfId="0" applyFill="1"/>
    <xf numFmtId="0" fontId="17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16" fontId="8" fillId="0" borderId="22" xfId="0" applyNumberFormat="1" applyFont="1" applyBorder="1" applyAlignment="1">
      <alignment horizontal="left" vertical="center" wrapText="1"/>
    </xf>
    <xf numFmtId="10" fontId="5" fillId="0" borderId="22" xfId="2" applyNumberFormat="1" applyFont="1" applyFill="1" applyBorder="1" applyAlignment="1">
      <alignment horizontal="center" vertical="center"/>
    </xf>
    <xf numFmtId="4" fontId="5" fillId="0" borderId="22" xfId="0" applyNumberFormat="1" applyFont="1" applyBorder="1" applyAlignment="1">
      <alignment horizontal="center" vertical="center"/>
    </xf>
    <xf numFmtId="10" fontId="5" fillId="0" borderId="22" xfId="0" applyNumberFormat="1" applyFont="1" applyBorder="1" applyAlignment="1">
      <alignment horizontal="center" vertical="center"/>
    </xf>
    <xf numFmtId="10" fontId="5" fillId="3" borderId="22" xfId="2" applyNumberFormat="1" applyFont="1" applyFill="1" applyBorder="1" applyAlignment="1">
      <alignment horizontal="center" vertical="center"/>
    </xf>
    <xf numFmtId="10" fontId="5" fillId="4" borderId="22" xfId="2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10" fontId="5" fillId="0" borderId="16" xfId="2" applyNumberFormat="1" applyFont="1" applyFill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4" fontId="5" fillId="4" borderId="25" xfId="2" applyNumberFormat="1" applyFont="1" applyFill="1" applyBorder="1" applyAlignment="1">
      <alignment horizontal="center" vertical="center"/>
    </xf>
    <xf numFmtId="4" fontId="13" fillId="0" borderId="24" xfId="0" applyNumberFormat="1" applyFont="1" applyBorder="1" applyAlignment="1">
      <alignment horizontal="center" vertical="center"/>
    </xf>
    <xf numFmtId="4" fontId="14" fillId="0" borderId="25" xfId="1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3" borderId="22" xfId="0" applyFont="1" applyFill="1" applyBorder="1" applyAlignment="1">
      <alignment horizontal="left" vertical="center"/>
    </xf>
    <xf numFmtId="49" fontId="6" fillId="3" borderId="22" xfId="0" applyNumberFormat="1" applyFont="1" applyFill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12" fillId="0" borderId="23" xfId="0" applyFont="1" applyBorder="1" applyAlignment="1">
      <alignment horizontal="right" vertical="center"/>
    </xf>
    <xf numFmtId="0" fontId="12" fillId="0" borderId="24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 vertical="center"/>
    </xf>
    <xf numFmtId="0" fontId="4" fillId="2" borderId="8" xfId="3" applyFont="1" applyFill="1" applyBorder="1" applyAlignment="1">
      <alignment horizontal="center" vertical="center"/>
    </xf>
    <xf numFmtId="0" fontId="5" fillId="0" borderId="9" xfId="3" applyFont="1" applyBorder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0" borderId="11" xfId="3" applyFont="1" applyBorder="1" applyAlignment="1">
      <alignment horizontal="left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left" vertical="center"/>
    </xf>
    <xf numFmtId="0" fontId="5" fillId="0" borderId="10" xfId="3" applyFont="1" applyBorder="1" applyAlignment="1">
      <alignment horizontal="left" vertical="center"/>
    </xf>
    <xf numFmtId="0" fontId="5" fillId="0" borderId="11" xfId="3" applyFont="1" applyBorder="1" applyAlignment="1">
      <alignment horizontal="left" vertical="center"/>
    </xf>
    <xf numFmtId="0" fontId="6" fillId="0" borderId="2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 wrapText="1"/>
    </xf>
    <xf numFmtId="10" fontId="9" fillId="0" borderId="16" xfId="2" applyNumberFormat="1" applyFont="1" applyFill="1" applyBorder="1" applyAlignment="1">
      <alignment horizontal="center" vertical="center"/>
    </xf>
    <xf numFmtId="10" fontId="19" fillId="0" borderId="22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0" fontId="20" fillId="0" borderId="22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Dziesiętny" xfId="1" builtinId="3"/>
    <cellStyle name="Excel Built-in Explanatory Text" xfId="3" xr:uid="{DBCA1F6F-02AA-4612-AAAC-833F1C3671CE}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602AD-541F-4634-A37E-A3A2A29DC6A1}">
  <dimension ref="A1:I57"/>
  <sheetViews>
    <sheetView tabSelected="1" topLeftCell="A28" workbookViewId="0">
      <selection activeCell="E47" sqref="E47"/>
    </sheetView>
  </sheetViews>
  <sheetFormatPr defaultRowHeight="14.3"/>
  <cols>
    <col min="1" max="1" width="11.375" customWidth="1"/>
    <col min="2" max="2" width="9.375" customWidth="1"/>
    <col min="3" max="3" width="67.75" customWidth="1"/>
    <col min="4" max="4" width="14.75" style="94" customWidth="1"/>
    <col min="5" max="5" width="16.25" style="94" customWidth="1"/>
    <col min="6" max="6" width="19.625" style="94" customWidth="1"/>
    <col min="7" max="7" width="13.375" style="94" customWidth="1"/>
    <col min="8" max="8" width="16.75" style="94" customWidth="1"/>
    <col min="9" max="9" width="24" style="94" customWidth="1"/>
    <col min="11" max="11" width="14.625" customWidth="1"/>
  </cols>
  <sheetData>
    <row r="1" spans="1:9">
      <c r="A1" s="53" t="s">
        <v>87</v>
      </c>
      <c r="B1" s="54"/>
      <c r="C1" s="54"/>
      <c r="D1" s="54"/>
      <c r="E1" s="54"/>
      <c r="F1" s="54"/>
      <c r="G1" s="54"/>
      <c r="H1" s="54"/>
      <c r="I1" s="55"/>
    </row>
    <row r="2" spans="1:9">
      <c r="A2" s="56"/>
      <c r="B2" s="57"/>
      <c r="C2" s="57"/>
      <c r="D2" s="57"/>
      <c r="E2" s="57"/>
      <c r="F2" s="57"/>
      <c r="G2" s="57"/>
      <c r="H2" s="57"/>
      <c r="I2" s="58"/>
    </row>
    <row r="3" spans="1:9">
      <c r="A3" s="59"/>
      <c r="B3" s="60"/>
      <c r="C3" s="60"/>
      <c r="D3" s="60"/>
      <c r="E3" s="60"/>
      <c r="F3" s="60"/>
      <c r="G3" s="60"/>
      <c r="H3" s="60"/>
      <c r="I3" s="61"/>
    </row>
    <row r="4" spans="1:9" ht="15.65">
      <c r="A4" s="62" t="s">
        <v>0</v>
      </c>
      <c r="B4" s="63"/>
      <c r="C4" s="64"/>
      <c r="D4" s="65" t="s">
        <v>28</v>
      </c>
      <c r="E4" s="66"/>
      <c r="F4" s="66"/>
      <c r="G4" s="66"/>
      <c r="H4" s="66"/>
      <c r="I4" s="67"/>
    </row>
    <row r="5" spans="1:9" ht="15.65">
      <c r="A5" s="68" t="s">
        <v>1</v>
      </c>
      <c r="B5" s="69"/>
      <c r="C5" s="70"/>
      <c r="D5" s="65" t="s">
        <v>2</v>
      </c>
      <c r="E5" s="66"/>
      <c r="F5" s="66"/>
      <c r="G5" s="66"/>
      <c r="H5" s="66"/>
      <c r="I5" s="67"/>
    </row>
    <row r="6" spans="1:9" ht="15.65">
      <c r="A6" s="68" t="s">
        <v>3</v>
      </c>
      <c r="B6" s="69"/>
      <c r="C6" s="70"/>
      <c r="D6" s="65" t="s">
        <v>4</v>
      </c>
      <c r="E6" s="66"/>
      <c r="F6" s="66"/>
      <c r="G6" s="66"/>
      <c r="H6" s="66"/>
      <c r="I6" s="67"/>
    </row>
    <row r="7" spans="1:9" ht="14.95">
      <c r="A7" s="73" t="s">
        <v>35</v>
      </c>
      <c r="B7" s="1"/>
      <c r="C7" s="75" t="s">
        <v>5</v>
      </c>
      <c r="D7" s="77"/>
      <c r="E7" s="78"/>
      <c r="F7" s="78"/>
      <c r="G7" s="78"/>
      <c r="H7" s="78"/>
      <c r="I7" s="79"/>
    </row>
    <row r="8" spans="1:9" ht="30.6" thickBot="1">
      <c r="A8" s="74"/>
      <c r="B8" s="3"/>
      <c r="C8" s="76"/>
      <c r="D8" s="4" t="s">
        <v>6</v>
      </c>
      <c r="E8" s="4" t="s">
        <v>7</v>
      </c>
      <c r="F8" s="2" t="s">
        <v>8</v>
      </c>
      <c r="G8" s="5" t="s">
        <v>9</v>
      </c>
      <c r="H8" s="5" t="s">
        <v>10</v>
      </c>
      <c r="I8" s="6" t="s">
        <v>11</v>
      </c>
    </row>
    <row r="9" spans="1:9" ht="14.95">
      <c r="A9" s="80"/>
      <c r="B9" s="81"/>
      <c r="C9" s="81"/>
      <c r="D9" s="81"/>
      <c r="E9" s="81"/>
      <c r="F9" s="81"/>
      <c r="G9" s="81"/>
      <c r="H9" s="81"/>
      <c r="I9" s="82"/>
    </row>
    <row r="10" spans="1:9" ht="38.75" customHeight="1">
      <c r="A10" s="45" t="s">
        <v>29</v>
      </c>
      <c r="B10" s="83" t="s">
        <v>36</v>
      </c>
      <c r="C10" s="83"/>
      <c r="D10" s="36">
        <v>0.44</v>
      </c>
      <c r="E10" s="37"/>
      <c r="F10" s="16">
        <f>ROUND(E10*$F$47,2)</f>
        <v>0</v>
      </c>
      <c r="G10" s="17">
        <v>0.23</v>
      </c>
      <c r="H10" s="16">
        <f>ROUND(F10*G10,2)</f>
        <v>0</v>
      </c>
      <c r="I10" s="16">
        <f>F10+H10</f>
        <v>0</v>
      </c>
    </row>
    <row r="11" spans="1:9" ht="15.65">
      <c r="A11" s="46"/>
      <c r="B11" s="32" t="s">
        <v>12</v>
      </c>
      <c r="C11" s="7" t="s">
        <v>66</v>
      </c>
      <c r="D11" s="10"/>
      <c r="E11" s="33"/>
      <c r="F11" s="34"/>
      <c r="G11" s="35"/>
      <c r="H11" s="34"/>
      <c r="I11" s="34"/>
    </row>
    <row r="12" spans="1:9" ht="15.65">
      <c r="A12" s="46"/>
      <c r="B12" s="32" t="s">
        <v>13</v>
      </c>
      <c r="C12" s="7" t="s">
        <v>86</v>
      </c>
      <c r="D12" s="10"/>
      <c r="E12" s="33"/>
      <c r="F12" s="34"/>
      <c r="G12" s="35"/>
      <c r="H12" s="34"/>
      <c r="I12" s="34"/>
    </row>
    <row r="13" spans="1:9" ht="15.65">
      <c r="A13" s="46"/>
      <c r="B13" s="32" t="s">
        <v>14</v>
      </c>
      <c r="C13" s="7" t="s">
        <v>44</v>
      </c>
      <c r="D13" s="10"/>
      <c r="E13" s="33"/>
      <c r="F13" s="34"/>
      <c r="G13" s="35"/>
      <c r="H13" s="34"/>
      <c r="I13" s="34"/>
    </row>
    <row r="14" spans="1:9" ht="15.65">
      <c r="A14" s="46"/>
      <c r="B14" s="32" t="s">
        <v>15</v>
      </c>
      <c r="C14" s="7" t="s">
        <v>45</v>
      </c>
      <c r="D14" s="10"/>
      <c r="E14" s="33"/>
      <c r="F14" s="34"/>
      <c r="G14" s="35"/>
      <c r="H14" s="34"/>
      <c r="I14" s="34"/>
    </row>
    <row r="15" spans="1:9" ht="15.65">
      <c r="A15" s="46"/>
      <c r="B15" s="32" t="s">
        <v>16</v>
      </c>
      <c r="C15" s="8" t="s">
        <v>70</v>
      </c>
      <c r="D15" s="10"/>
      <c r="E15" s="33"/>
      <c r="F15" s="34"/>
      <c r="G15" s="35"/>
      <c r="H15" s="34"/>
      <c r="I15" s="34"/>
    </row>
    <row r="16" spans="1:9" ht="15.65">
      <c r="A16" s="46"/>
      <c r="B16" s="32" t="s">
        <v>71</v>
      </c>
      <c r="C16" s="7" t="s">
        <v>65</v>
      </c>
      <c r="D16" s="10"/>
      <c r="E16" s="33"/>
      <c r="F16" s="34"/>
      <c r="G16" s="35"/>
      <c r="H16" s="34"/>
      <c r="I16" s="34"/>
    </row>
    <row r="17" spans="1:9" ht="15.65">
      <c r="A17" s="46"/>
      <c r="B17" s="32" t="s">
        <v>72</v>
      </c>
      <c r="C17" s="7" t="s">
        <v>51</v>
      </c>
      <c r="D17" s="10"/>
      <c r="E17" s="33"/>
      <c r="F17" s="34"/>
      <c r="G17" s="35"/>
      <c r="H17" s="34"/>
      <c r="I17" s="34"/>
    </row>
    <row r="18" spans="1:9" ht="38.75" customHeight="1">
      <c r="A18" s="71" t="s">
        <v>30</v>
      </c>
      <c r="B18" s="83" t="s">
        <v>37</v>
      </c>
      <c r="C18" s="83"/>
      <c r="D18" s="36">
        <v>0.23</v>
      </c>
      <c r="E18" s="37"/>
      <c r="F18" s="16">
        <f>ROUND(E18*$F$47,2)</f>
        <v>0</v>
      </c>
      <c r="G18" s="17">
        <v>0.23</v>
      </c>
      <c r="H18" s="16">
        <f t="shared" ref="H18:H40" si="0">ROUND(F18*G18,2)</f>
        <v>0</v>
      </c>
      <c r="I18" s="16">
        <f t="shared" ref="I18:I40" si="1">ROUND(F18+H18,2)</f>
        <v>0</v>
      </c>
    </row>
    <row r="19" spans="1:9" ht="15.65">
      <c r="A19" s="72"/>
      <c r="B19" s="7" t="s">
        <v>12</v>
      </c>
      <c r="C19" s="7" t="s">
        <v>84</v>
      </c>
      <c r="D19" s="10"/>
      <c r="E19" s="33"/>
      <c r="F19" s="34"/>
      <c r="G19" s="35"/>
      <c r="H19" s="34"/>
      <c r="I19" s="34"/>
    </row>
    <row r="20" spans="1:9" ht="15.65">
      <c r="A20" s="72"/>
      <c r="B20" s="7" t="s">
        <v>13</v>
      </c>
      <c r="C20" s="7" t="s">
        <v>64</v>
      </c>
      <c r="D20" s="10"/>
      <c r="E20" s="33"/>
      <c r="F20" s="34"/>
      <c r="G20" s="35"/>
      <c r="H20" s="34"/>
      <c r="I20" s="34"/>
    </row>
    <row r="21" spans="1:9" ht="14.3" customHeight="1">
      <c r="A21" s="72"/>
      <c r="B21" s="7" t="s">
        <v>14</v>
      </c>
      <c r="C21" s="7" t="s">
        <v>63</v>
      </c>
      <c r="D21" s="10"/>
      <c r="E21" s="33"/>
      <c r="F21" s="34"/>
      <c r="G21" s="35"/>
      <c r="H21" s="34"/>
      <c r="I21" s="34"/>
    </row>
    <row r="22" spans="1:9" ht="15.65">
      <c r="A22" s="72"/>
      <c r="B22" s="7" t="s">
        <v>15</v>
      </c>
      <c r="C22" s="7" t="s">
        <v>62</v>
      </c>
      <c r="D22" s="10"/>
      <c r="E22" s="33"/>
      <c r="F22" s="34"/>
      <c r="G22" s="35"/>
      <c r="H22" s="34"/>
      <c r="I22" s="34"/>
    </row>
    <row r="23" spans="1:9" ht="15.65">
      <c r="A23" s="72"/>
      <c r="B23" s="7" t="s">
        <v>16</v>
      </c>
      <c r="C23" s="7" t="s">
        <v>61</v>
      </c>
      <c r="D23" s="10"/>
      <c r="E23" s="33"/>
      <c r="F23" s="34"/>
      <c r="G23" s="35"/>
      <c r="H23" s="34"/>
      <c r="I23" s="34"/>
    </row>
    <row r="24" spans="1:9" ht="15.65">
      <c r="A24" s="72"/>
      <c r="B24" s="7" t="s">
        <v>71</v>
      </c>
      <c r="C24" s="7" t="s">
        <v>60</v>
      </c>
      <c r="D24" s="10"/>
      <c r="E24" s="33"/>
      <c r="F24" s="34"/>
      <c r="G24" s="35"/>
      <c r="H24" s="34"/>
      <c r="I24" s="34"/>
    </row>
    <row r="25" spans="1:9" ht="15.65">
      <c r="A25" s="72"/>
      <c r="B25" s="7" t="s">
        <v>72</v>
      </c>
      <c r="C25" s="7" t="s">
        <v>59</v>
      </c>
      <c r="D25" s="10"/>
      <c r="E25" s="33"/>
      <c r="F25" s="34"/>
      <c r="G25" s="35"/>
      <c r="H25" s="34"/>
      <c r="I25" s="34"/>
    </row>
    <row r="26" spans="1:9" ht="15.65">
      <c r="A26" s="72"/>
      <c r="B26" s="38" t="s">
        <v>73</v>
      </c>
      <c r="C26" s="7" t="s">
        <v>49</v>
      </c>
      <c r="D26" s="10"/>
      <c r="E26" s="33"/>
      <c r="F26" s="34"/>
      <c r="G26" s="35"/>
      <c r="H26" s="34"/>
      <c r="I26" s="34"/>
    </row>
    <row r="27" spans="1:9" ht="15.65">
      <c r="A27" s="72"/>
      <c r="B27" s="38" t="s">
        <v>85</v>
      </c>
      <c r="C27" s="38" t="s">
        <v>48</v>
      </c>
      <c r="D27" s="84"/>
      <c r="E27" s="39"/>
      <c r="F27" s="40"/>
      <c r="G27" s="41"/>
      <c r="H27" s="40"/>
      <c r="I27" s="40"/>
    </row>
    <row r="28" spans="1:9" ht="38.75" customHeight="1">
      <c r="A28" s="45" t="s">
        <v>31</v>
      </c>
      <c r="B28" s="83" t="s">
        <v>38</v>
      </c>
      <c r="C28" s="83"/>
      <c r="D28" s="36">
        <v>0.09</v>
      </c>
      <c r="E28" s="37"/>
      <c r="F28" s="16">
        <f>ROUND(E28*$F$47,2)</f>
        <v>0</v>
      </c>
      <c r="G28" s="17">
        <v>0.23</v>
      </c>
      <c r="H28" s="16">
        <f t="shared" si="0"/>
        <v>0</v>
      </c>
      <c r="I28" s="16">
        <f t="shared" si="1"/>
        <v>0</v>
      </c>
    </row>
    <row r="29" spans="1:9" ht="15.65">
      <c r="A29" s="45"/>
      <c r="B29" s="7" t="s">
        <v>17</v>
      </c>
      <c r="C29" s="8" t="s">
        <v>74</v>
      </c>
      <c r="D29" s="10"/>
      <c r="E29" s="10"/>
      <c r="F29" s="11"/>
      <c r="G29" s="12"/>
      <c r="H29" s="11"/>
      <c r="I29" s="11"/>
    </row>
    <row r="30" spans="1:9" ht="15.65">
      <c r="A30" s="45"/>
      <c r="B30" s="7" t="s">
        <v>76</v>
      </c>
      <c r="C30" s="8" t="s">
        <v>69</v>
      </c>
      <c r="D30" s="10"/>
      <c r="E30" s="10"/>
      <c r="F30" s="11"/>
      <c r="G30" s="12"/>
      <c r="H30" s="11"/>
      <c r="I30" s="11"/>
    </row>
    <row r="31" spans="1:9" ht="15.65">
      <c r="A31" s="45"/>
      <c r="B31" s="7" t="s">
        <v>77</v>
      </c>
      <c r="C31" s="8" t="s">
        <v>68</v>
      </c>
      <c r="D31" s="10"/>
      <c r="E31" s="10"/>
      <c r="F31" s="11"/>
      <c r="G31" s="12"/>
      <c r="H31" s="11"/>
      <c r="I31" s="11"/>
    </row>
    <row r="32" spans="1:9" ht="15.65">
      <c r="A32" s="45"/>
      <c r="B32" s="7" t="s">
        <v>78</v>
      </c>
      <c r="C32" s="9" t="s">
        <v>75</v>
      </c>
      <c r="D32" s="10"/>
      <c r="E32" s="10"/>
      <c r="F32" s="11"/>
      <c r="G32" s="12"/>
      <c r="H32" s="11"/>
      <c r="I32" s="11"/>
    </row>
    <row r="33" spans="1:9" ht="15.65">
      <c r="A33" s="45"/>
      <c r="B33" s="32" t="s">
        <v>79</v>
      </c>
      <c r="C33" s="8" t="s">
        <v>46</v>
      </c>
      <c r="D33" s="10"/>
      <c r="E33" s="10"/>
      <c r="F33" s="11"/>
      <c r="G33" s="12"/>
      <c r="H33" s="11"/>
      <c r="I33" s="11"/>
    </row>
    <row r="34" spans="1:9" ht="38.75" customHeight="1">
      <c r="A34" s="71" t="s">
        <v>32</v>
      </c>
      <c r="B34" s="83" t="s">
        <v>41</v>
      </c>
      <c r="C34" s="83"/>
      <c r="D34" s="36">
        <v>0.22</v>
      </c>
      <c r="E34" s="37"/>
      <c r="F34" s="16">
        <f>ROUND(E34*$F$47,2)</f>
        <v>0</v>
      </c>
      <c r="G34" s="17">
        <v>0.23</v>
      </c>
      <c r="H34" s="16">
        <f t="shared" si="0"/>
        <v>0</v>
      </c>
      <c r="I34" s="16">
        <f t="shared" si="1"/>
        <v>0</v>
      </c>
    </row>
    <row r="35" spans="1:9" ht="15.65">
      <c r="A35" s="72"/>
      <c r="B35" s="7" t="s">
        <v>18</v>
      </c>
      <c r="C35" s="7" t="s">
        <v>58</v>
      </c>
      <c r="D35" s="10"/>
      <c r="E35" s="33"/>
      <c r="F35" s="34"/>
      <c r="G35" s="35"/>
      <c r="H35" s="34"/>
      <c r="I35" s="34"/>
    </row>
    <row r="36" spans="1:9" ht="15.65">
      <c r="A36" s="72"/>
      <c r="B36" s="7" t="s">
        <v>19</v>
      </c>
      <c r="C36" s="7" t="s">
        <v>57</v>
      </c>
      <c r="D36" s="10"/>
      <c r="E36" s="33"/>
      <c r="F36" s="34"/>
      <c r="G36" s="35"/>
      <c r="H36" s="34"/>
      <c r="I36" s="34"/>
    </row>
    <row r="37" spans="1:9" ht="15.65">
      <c r="A37" s="72"/>
      <c r="B37" s="7" t="s">
        <v>80</v>
      </c>
      <c r="C37" s="7" t="s">
        <v>56</v>
      </c>
      <c r="D37" s="10"/>
      <c r="E37" s="33"/>
      <c r="F37" s="34"/>
      <c r="G37" s="35"/>
      <c r="H37" s="34"/>
      <c r="I37" s="34"/>
    </row>
    <row r="38" spans="1:9" ht="15.65">
      <c r="A38" s="72"/>
      <c r="B38" s="7" t="s">
        <v>81</v>
      </c>
      <c r="C38" s="7" t="s">
        <v>55</v>
      </c>
      <c r="D38" s="10"/>
      <c r="E38" s="33"/>
      <c r="F38" s="34"/>
      <c r="G38" s="35"/>
      <c r="H38" s="34"/>
      <c r="I38" s="34"/>
    </row>
    <row r="39" spans="1:9" ht="15.65">
      <c r="A39" s="72"/>
      <c r="B39" s="38" t="s">
        <v>82</v>
      </c>
      <c r="C39" s="38" t="s">
        <v>67</v>
      </c>
      <c r="D39" s="84"/>
      <c r="E39" s="39"/>
      <c r="F39" s="40"/>
      <c r="G39" s="41"/>
      <c r="H39" s="40"/>
      <c r="I39" s="40"/>
    </row>
    <row r="40" spans="1:9" ht="38.75" customHeight="1">
      <c r="A40" s="45" t="s">
        <v>33</v>
      </c>
      <c r="B40" s="47" t="s">
        <v>39</v>
      </c>
      <c r="C40" s="47"/>
      <c r="D40" s="36">
        <v>0.11</v>
      </c>
      <c r="E40" s="37"/>
      <c r="F40" s="16">
        <f>ROUND(E40*$F$47,2)</f>
        <v>0</v>
      </c>
      <c r="G40" s="17">
        <v>0.23</v>
      </c>
      <c r="H40" s="16">
        <f t="shared" si="0"/>
        <v>0</v>
      </c>
      <c r="I40" s="16">
        <f t="shared" si="1"/>
        <v>0</v>
      </c>
    </row>
    <row r="41" spans="1:9" ht="15.65">
      <c r="A41" s="46"/>
      <c r="B41" s="8" t="s">
        <v>20</v>
      </c>
      <c r="C41" s="8" t="s">
        <v>47</v>
      </c>
      <c r="D41" s="10"/>
      <c r="E41" s="10"/>
      <c r="F41" s="11"/>
      <c r="G41" s="12"/>
      <c r="H41" s="11"/>
      <c r="I41" s="11"/>
    </row>
    <row r="42" spans="1:9" ht="38.75" customHeight="1">
      <c r="A42" s="45" t="s">
        <v>34</v>
      </c>
      <c r="B42" s="48" t="s">
        <v>40</v>
      </c>
      <c r="C42" s="49"/>
      <c r="D42" s="14">
        <v>0.06</v>
      </c>
      <c r="E42" s="15"/>
      <c r="F42" s="16">
        <f>ROUND(E42*$F$47,2)</f>
        <v>0</v>
      </c>
      <c r="G42" s="17">
        <v>0.23</v>
      </c>
      <c r="H42" s="16">
        <f t="shared" ref="H42" si="2">ROUND(F42*G42,2)</f>
        <v>0</v>
      </c>
      <c r="I42" s="16">
        <f t="shared" ref="I42" si="3">ROUND(F42+H42,2)</f>
        <v>0</v>
      </c>
    </row>
    <row r="43" spans="1:9" ht="15.65">
      <c r="A43" s="46"/>
      <c r="B43" s="13" t="s">
        <v>42</v>
      </c>
      <c r="C43" s="7" t="s">
        <v>53</v>
      </c>
      <c r="D43" s="85"/>
      <c r="E43" s="86"/>
      <c r="F43" s="11"/>
      <c r="G43" s="12"/>
      <c r="H43" s="11"/>
      <c r="I43" s="11"/>
    </row>
    <row r="44" spans="1:9" ht="15.65">
      <c r="A44" s="46"/>
      <c r="B44" s="13" t="s">
        <v>43</v>
      </c>
      <c r="C44" s="7" t="s">
        <v>50</v>
      </c>
      <c r="D44" s="87"/>
      <c r="E44" s="88"/>
      <c r="F44" s="11"/>
      <c r="G44" s="12"/>
      <c r="H44" s="11"/>
      <c r="I44" s="11"/>
    </row>
    <row r="45" spans="1:9" ht="15.65">
      <c r="A45" s="46"/>
      <c r="B45" s="13" t="s">
        <v>21</v>
      </c>
      <c r="C45" s="7" t="s">
        <v>54</v>
      </c>
      <c r="D45" s="87"/>
      <c r="E45" s="88"/>
      <c r="F45" s="11"/>
      <c r="G45" s="12"/>
      <c r="H45" s="11"/>
      <c r="I45" s="11"/>
    </row>
    <row r="46" spans="1:9" ht="15.65">
      <c r="A46" s="46"/>
      <c r="B46" s="13" t="s">
        <v>83</v>
      </c>
      <c r="C46" s="7" t="s">
        <v>52</v>
      </c>
      <c r="D46" s="87"/>
      <c r="E46" s="88"/>
      <c r="F46" s="11"/>
      <c r="G46" s="12"/>
      <c r="H46" s="11"/>
      <c r="I46" s="11"/>
    </row>
    <row r="47" spans="1:9" ht="19.05" thickBot="1">
      <c r="A47" s="50" t="s">
        <v>22</v>
      </c>
      <c r="B47" s="51"/>
      <c r="C47" s="52"/>
      <c r="D47" s="18">
        <f>D10+D18+D28+D34+D40+D42</f>
        <v>1.1500000000000001</v>
      </c>
      <c r="E47" s="19">
        <f>E10+E18+E28+E34+E40+E42</f>
        <v>0</v>
      </c>
      <c r="F47" s="42"/>
      <c r="G47" s="43"/>
      <c r="H47" s="89"/>
      <c r="I47" s="44">
        <f>SUM(I42:I46)+SUM(I10:I41)</f>
        <v>0</v>
      </c>
    </row>
    <row r="48" spans="1:9" s="23" customFormat="1" ht="26" customHeight="1">
      <c r="A48" s="20"/>
      <c r="B48" s="20"/>
      <c r="C48" s="20"/>
      <c r="D48" s="21"/>
      <c r="E48" s="22"/>
      <c r="F48" s="90"/>
      <c r="G48" s="91"/>
      <c r="H48" s="91"/>
      <c r="I48" s="91"/>
    </row>
    <row r="49" spans="1:9" ht="71.349999999999994">
      <c r="A49" s="24"/>
      <c r="B49" s="24"/>
      <c r="C49" s="25" t="s">
        <v>23</v>
      </c>
      <c r="D49" s="26"/>
      <c r="E49" s="26"/>
      <c r="F49" s="92"/>
      <c r="G49" s="93"/>
      <c r="I49" s="92"/>
    </row>
    <row r="50" spans="1:9">
      <c r="D50" s="93"/>
      <c r="E50" s="93"/>
    </row>
    <row r="51" spans="1:9" ht="48.1" customHeight="1">
      <c r="C51" s="27" t="s">
        <v>24</v>
      </c>
      <c r="D51" s="93"/>
      <c r="E51" s="93"/>
      <c r="F51" s="92"/>
    </row>
    <row r="52" spans="1:9">
      <c r="C52" s="28"/>
      <c r="D52" s="93"/>
      <c r="E52" s="93"/>
      <c r="F52" s="92"/>
    </row>
    <row r="53" spans="1:9">
      <c r="C53" s="29" t="s">
        <v>25</v>
      </c>
      <c r="D53" s="93"/>
      <c r="E53" s="93"/>
    </row>
    <row r="54" spans="1:9">
      <c r="D54" s="93"/>
      <c r="E54" s="93"/>
    </row>
    <row r="55" spans="1:9" ht="35.35">
      <c r="C55" s="30" t="s">
        <v>26</v>
      </c>
      <c r="D55" s="93"/>
      <c r="E55" s="93"/>
    </row>
    <row r="56" spans="1:9">
      <c r="D56" s="93"/>
      <c r="E56" s="93"/>
    </row>
    <row r="57" spans="1:9" ht="28.55">
      <c r="C57" s="31" t="s">
        <v>27</v>
      </c>
      <c r="D57" s="93"/>
      <c r="E57" s="93"/>
    </row>
  </sheetData>
  <mergeCells count="24">
    <mergeCell ref="A6:C6"/>
    <mergeCell ref="D6:I6"/>
    <mergeCell ref="A18:A27"/>
    <mergeCell ref="A28:A33"/>
    <mergeCell ref="A34:A39"/>
    <mergeCell ref="A7:A8"/>
    <mergeCell ref="C7:C8"/>
    <mergeCell ref="D7:I7"/>
    <mergeCell ref="A9:I9"/>
    <mergeCell ref="A10:A17"/>
    <mergeCell ref="B10:C10"/>
    <mergeCell ref="B18:C18"/>
    <mergeCell ref="B28:C28"/>
    <mergeCell ref="B34:C34"/>
    <mergeCell ref="A1:I3"/>
    <mergeCell ref="A4:C4"/>
    <mergeCell ref="D4:I4"/>
    <mergeCell ref="A5:C5"/>
    <mergeCell ref="D5:I5"/>
    <mergeCell ref="A40:A41"/>
    <mergeCell ref="B40:C40"/>
    <mergeCell ref="A42:A46"/>
    <mergeCell ref="B42:C42"/>
    <mergeCell ref="A47:C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Jasek-Kotlicka</dc:creator>
  <cp:lastModifiedBy>Agnieszka Jasek-Kotlicka</cp:lastModifiedBy>
  <dcterms:created xsi:type="dcterms:W3CDTF">2024-05-23T11:55:12Z</dcterms:created>
  <dcterms:modified xsi:type="dcterms:W3CDTF">2024-06-27T07:35:37Z</dcterms:modified>
</cp:coreProperties>
</file>